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U:\Investor Relations\Key-figures\"/>
    </mc:Choice>
  </mc:AlternateContent>
  <xr:revisionPtr revIDLastSave="0" documentId="13_ncr:1_{5A5857D7-1263-494F-9E32-37730B848ED2}" xr6:coauthVersionLast="45" xr6:coauthVersionMax="45" xr10:uidLastSave="{00000000-0000-0000-0000-000000000000}"/>
  <bookViews>
    <workbookView xWindow="72" yWindow="576" windowWidth="22968" windowHeight="12384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J34" i="1"/>
  <c r="I35" i="1"/>
  <c r="J35" i="1"/>
  <c r="I32" i="1"/>
  <c r="J32" i="1"/>
  <c r="I30" i="1"/>
  <c r="J30" i="1"/>
  <c r="J29" i="1"/>
  <c r="I29" i="1"/>
</calcChain>
</file>

<file path=xl/sharedStrings.xml><?xml version="1.0" encoding="utf-8"?>
<sst xmlns="http://schemas.openxmlformats.org/spreadsheetml/2006/main" count="112" uniqueCount="100">
  <si>
    <t>ESPRIT Financial Highlights</t>
  </si>
  <si>
    <t>Year ended June 30</t>
  </si>
  <si>
    <r>
      <t xml:space="preserve">Operating Results </t>
    </r>
    <r>
      <rPr>
        <vertAlign val="superscript"/>
        <sz val="12"/>
        <color rgb="FF666666"/>
        <rFont val="Calibri"/>
        <family val="2"/>
      </rPr>
      <t>1</t>
    </r>
    <r>
      <rPr>
        <sz val="12"/>
        <color rgb="FF000000"/>
        <rFont val="Arial"/>
        <family val="2"/>
      </rPr>
      <t/>
    </r>
  </si>
  <si>
    <t>(HK$ MN)</t>
  </si>
  <si>
    <t>revenue</t>
  </si>
  <si>
    <t>15,455</t>
  </si>
  <si>
    <t>15,942</t>
  </si>
  <si>
    <t>17,788</t>
  </si>
  <si>
    <t>19,421</t>
  </si>
  <si>
    <t>operating (loss) / profit</t>
  </si>
  <si>
    <t>(2,253)</t>
  </si>
  <si>
    <t>(102)</t>
  </si>
  <si>
    <t>(596)</t>
  </si>
  <si>
    <t>(3,683)</t>
  </si>
  <si>
    <t>profit / (loss) attributable to shareholders</t>
  </si>
  <si>
    <t>(2,554)</t>
  </si>
  <si>
    <t>(3,696)</t>
  </si>
  <si>
    <r>
      <t xml:space="preserve">Per Share Data </t>
    </r>
    <r>
      <rPr>
        <vertAlign val="superscript"/>
        <sz val="12"/>
        <color rgb="FF666666"/>
        <rFont val="Calibri"/>
        <family val="2"/>
      </rPr>
      <t>1</t>
    </r>
    <r>
      <rPr>
        <sz val="12"/>
        <color rgb="FF000000"/>
        <rFont val="Arial"/>
        <family val="2"/>
      </rPr>
      <t/>
    </r>
  </si>
  <si>
    <t>(HK $)</t>
  </si>
  <si>
    <r>
      <t xml:space="preserve">earnings/(loss) per share </t>
    </r>
    <r>
      <rPr>
        <vertAlign val="superscript"/>
        <sz val="12"/>
        <color rgb="FF666666"/>
        <rFont val="Calibri"/>
        <family val="2"/>
      </rPr>
      <t>1&lt;/sup&gt;&lt;sup&gt;,&lt;/sup&gt;&lt;sup&gt;2</t>
    </r>
    <r>
      <rPr>
        <sz val="12"/>
        <color rgb="FF000000"/>
        <rFont val="Arial"/>
        <family val="2"/>
      </rPr>
      <t/>
    </r>
  </si>
  <si>
    <t>(1.35)</t>
  </si>
  <si>
    <t>(1.90)</t>
  </si>
  <si>
    <t>dividend per share (regular dividend)</t>
  </si>
  <si>
    <t>-</t>
  </si>
  <si>
    <r>
      <t xml:space="preserve">Key Statistics </t>
    </r>
    <r>
      <rPr>
        <vertAlign val="superscript"/>
        <sz val="12"/>
        <color rgb="FF666666"/>
        <rFont val="Calibri"/>
        <family val="2"/>
      </rPr>
      <t>1</t>
    </r>
    <r>
      <rPr>
        <sz val="12"/>
        <color rgb="FF000000"/>
        <rFont val="Arial"/>
        <family val="2"/>
      </rPr>
      <t/>
    </r>
  </si>
  <si>
    <t>total equity</t>
  </si>
  <si>
    <t>9,026</t>
  </si>
  <si>
    <t>11,543</t>
  </si>
  <si>
    <t>11,397</t>
  </si>
  <si>
    <t>11,898</t>
  </si>
  <si>
    <t>net current assets</t>
  </si>
  <si>
    <t>5,005</t>
  </si>
  <si>
    <t>6,091</t>
  </si>
  <si>
    <t>5,829</t>
  </si>
  <si>
    <t>5,718</t>
  </si>
  <si>
    <t>cash position (net of overdraft)</t>
  </si>
  <si>
    <t>4,521</t>
  </si>
  <si>
    <t>5,221</t>
  </si>
  <si>
    <t>5,341</t>
  </si>
  <si>
    <t>5,017</t>
  </si>
  <si>
    <t>Other Data</t>
  </si>
  <si>
    <t>(unit)</t>
  </si>
  <si>
    <r>
      <t xml:space="preserve">number of employees </t>
    </r>
    <r>
      <rPr>
        <vertAlign val="superscript"/>
        <sz val="12"/>
        <color rgb="FF666666"/>
        <rFont val="Calibri"/>
        <family val="2"/>
      </rPr>
      <t>4</t>
    </r>
    <r>
      <rPr>
        <sz val="12"/>
        <color rgb="FF000000"/>
        <rFont val="Arial"/>
        <family val="2"/>
      </rPr>
      <t/>
    </r>
  </si>
  <si>
    <t>6,450</t>
  </si>
  <si>
    <t>7,304</t>
  </si>
  <si>
    <t>8,306</t>
  </si>
  <si>
    <t>9,179</t>
  </si>
  <si>
    <r>
      <t xml:space="preserve">number of directly managed stores </t>
    </r>
    <r>
      <rPr>
        <vertAlign val="superscript"/>
        <sz val="12"/>
        <color rgb="FF666666"/>
        <rFont val="Calibri"/>
        <family val="2"/>
      </rPr>
      <t>3</t>
    </r>
    <r>
      <rPr>
        <sz val="12"/>
        <color rgb="FF000000"/>
        <rFont val="Arial"/>
        <family val="2"/>
      </rPr>
      <t/>
    </r>
  </si>
  <si>
    <t>capital expenditure (HK$ MN)</t>
  </si>
  <si>
    <r>
      <t xml:space="preserve">Key Ratios </t>
    </r>
    <r>
      <rPr>
        <vertAlign val="superscript"/>
        <sz val="12"/>
        <color rgb="FF666666"/>
        <rFont val="Calibri"/>
        <family val="2"/>
      </rPr>
      <t>1</t>
    </r>
    <r>
      <rPr>
        <sz val="12"/>
        <color rgb="FF000000"/>
        <rFont val="Arial"/>
        <family val="2"/>
      </rPr>
      <t/>
    </r>
  </si>
  <si>
    <t>(Unit)</t>
  </si>
  <si>
    <r>
      <t xml:space="preserve">return on shareholders' equity (ROE) (%) </t>
    </r>
    <r>
      <rPr>
        <vertAlign val="superscript"/>
        <sz val="12"/>
        <color rgb="FF666666"/>
        <rFont val="Calibri"/>
        <family val="2"/>
      </rPr>
      <t>5</t>
    </r>
    <r>
      <rPr>
        <sz val="12"/>
        <color rgb="FF000000"/>
        <rFont val="Arial"/>
        <family val="2"/>
      </rPr>
      <t/>
    </r>
  </si>
  <si>
    <t>(24.8)</t>
  </si>
  <si>
    <t>(25.7)</t>
  </si>
  <si>
    <r>
      <t xml:space="preserve">return on total assets (ROA) (%) </t>
    </r>
    <r>
      <rPr>
        <vertAlign val="superscript"/>
        <sz val="12"/>
        <color rgb="FF666666"/>
        <rFont val="Calibri"/>
        <family val="2"/>
      </rPr>
      <t>6</t>
    </r>
    <r>
      <rPr>
        <sz val="12"/>
        <color rgb="FF000000"/>
        <rFont val="Arial"/>
        <family val="2"/>
      </rPr>
      <t/>
    </r>
  </si>
  <si>
    <t>(18.2)</t>
  </si>
  <si>
    <r>
      <t xml:space="preserve">net debt to equity (%) </t>
    </r>
    <r>
      <rPr>
        <vertAlign val="superscript"/>
        <sz val="12"/>
        <color rgb="FF666666"/>
        <rFont val="Calibri"/>
        <family val="2"/>
      </rPr>
      <t>7</t>
    </r>
    <r>
      <rPr>
        <sz val="12"/>
        <color rgb="FF000000"/>
        <rFont val="Arial"/>
        <family val="2"/>
      </rPr>
      <t/>
    </r>
  </si>
  <si>
    <t>net cash</t>
  </si>
  <si>
    <t>current ratio (times)</t>
  </si>
  <si>
    <r>
      <t xml:space="preserve">inventory turnover (days) </t>
    </r>
    <r>
      <rPr>
        <vertAlign val="superscript"/>
        <sz val="12"/>
        <color rgb="FF666666"/>
        <rFont val="Calibri"/>
        <family val="2"/>
      </rPr>
      <t>8</t>
    </r>
    <r>
      <rPr>
        <sz val="12"/>
        <color rgb="FF000000"/>
        <rFont val="Arial"/>
        <family val="2"/>
      </rPr>
      <t/>
    </r>
  </si>
  <si>
    <t>operating profit / (loss) before depreciation and amortization margin (%)</t>
  </si>
  <si>
    <t>(10.9)</t>
  </si>
  <si>
    <t>(14.9)</t>
  </si>
  <si>
    <t>operating (loss) / profit margin (%)</t>
  </si>
  <si>
    <t>(14.6)</t>
  </si>
  <si>
    <t>(0.6)</t>
  </si>
  <si>
    <t>(3.3)</t>
  </si>
  <si>
    <t>(19.0)</t>
  </si>
  <si>
    <t>1) the financial information is prepared in accordance with IFRS
2) earnings per share - basic for the year ended 30 June 2012 was adjusted in FY12/13 to reflect the effect of a rights issue of the Company
3) include Esprit and salon
4) after converting the part-time positions into full-time positions based on working hours
5) calculated based on net earnings as a percentage of average shareholders' equity
6) calculated based on net earnings as a percentage of average total assets
7) net debt refers to all interest-bearing borrowings less cash and cash equivalents
8) calculated as average inventory (excluding consumables) over cost of goods sold for the year</t>
  </si>
  <si>
    <t xml:space="preserve">  (1.14)</t>
  </si>
  <si>
    <t>(27.2)</t>
  </si>
  <si>
    <t>(18.4)</t>
  </si>
  <si>
    <t>(12.6)</t>
  </si>
  <si>
    <t>(16.1)</t>
  </si>
  <si>
    <t xml:space="preserve">(2,144) </t>
  </si>
  <si>
    <t>(2,080)</t>
  </si>
  <si>
    <t>4,910</t>
  </si>
  <si>
    <t>1.9</t>
  </si>
  <si>
    <t>2.5</t>
  </si>
  <si>
    <t>2.8</t>
  </si>
  <si>
    <t>2.4</t>
  </si>
  <si>
    <t>2.2</t>
  </si>
  <si>
    <t>3.0</t>
  </si>
  <si>
    <t>0.4</t>
  </si>
  <si>
    <t>0.6</t>
  </si>
  <si>
    <t>0.2</t>
  </si>
  <si>
    <t>0.1</t>
  </si>
  <si>
    <t>0.03</t>
  </si>
  <si>
    <t>0.01</t>
  </si>
  <si>
    <t>0.015</t>
  </si>
  <si>
    <t>(3,207)</t>
  </si>
  <si>
    <t>(3,992)</t>
  </si>
  <si>
    <t>(2.12)</t>
  </si>
  <si>
    <t>131</t>
  </si>
  <si>
    <t>(84.2)</t>
  </si>
  <si>
    <t>(39.1)</t>
  </si>
  <si>
    <t>1.2</t>
  </si>
  <si>
    <t>(34.7)</t>
  </si>
  <si>
    <t>(29.7)</t>
  </si>
  <si>
    <t>wie im Nachhaltigkeitsbericht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</si>
</sst>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Arial"/>
    </font>
    <font>
      <sz val="18"/>
      <color rgb="FFFF0000"/>
      <name val="Arial"/>
      <family val="2"/>
    </font>
    <font>
      <sz val="14"/>
      <color rgb="FF808000"/>
      <name val="Arial"/>
      <family val="2"/>
    </font>
    <font>
      <b/>
      <sz val="12"/>
      <color rgb="FF000000"/>
      <name val="Arial"/>
      <family val="2"/>
    </font>
    <font>
      <sz val="12"/>
      <color rgb="FF666666"/>
      <name val="Arial"/>
      <family val="2"/>
    </font>
    <font>
      <sz val="10"/>
      <color rgb="FF666666"/>
      <name val="Arial"/>
      <family val="2"/>
    </font>
    <font>
      <vertAlign val="superscript"/>
      <sz val="12"/>
      <color rgb="FF666666"/>
      <name val="Calibri"/>
      <family val="2"/>
    </font>
    <font>
      <sz val="12"/>
      <color rgb="FF000000"/>
      <name val="Arial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999999"/>
        <bgColor rgb="FF000000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/>
    <xf numFmtId="1" fontId="0" fillId="0" borderId="0" xfId="0" applyNumberFormat="1" applyAlignment="1">
      <alignment horizontal="right"/>
    </xf>
    <xf numFmtId="1" fontId="0" fillId="2" borderId="0" xfId="0" applyNumberFormat="1" applyFill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0" borderId="0" xfId="0" applyNumberFormat="1"/>
    <xf numFmtId="49" fontId="7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49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3" fontId="0" fillId="3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7" fillId="0" borderId="0" xfId="0" quotePrefix="1" applyNumberFormat="1" applyFont="1" applyAlignment="1">
      <alignment horizontal="right"/>
    </xf>
    <xf numFmtId="3" fontId="7" fillId="3" borderId="0" xfId="0" quotePrefix="1" applyNumberFormat="1" applyFont="1" applyFill="1" applyAlignment="1">
      <alignment horizontal="right"/>
    </xf>
    <xf numFmtId="0" fontId="8" fillId="4" borderId="0" xfId="1"/>
    <xf numFmtId="3" fontId="7" fillId="0" borderId="0" xfId="0" applyNumberFormat="1" applyFont="1" applyFill="1" applyAlignment="1">
      <alignment horizontal="right"/>
    </xf>
    <xf numFmtId="0" fontId="1" fillId="0" borderId="0" xfId="0" applyFont="1"/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3" fontId="0" fillId="5" borderId="0" xfId="0" applyNumberFormat="1" applyFill="1" applyAlignment="1">
      <alignment horizontal="right"/>
    </xf>
  </cellXfs>
  <cellStyles count="2">
    <cellStyle name="Gut" xfId="1" builtinId="26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15" workbookViewId="0">
      <selection activeCell="B24" sqref="B24"/>
    </sheetView>
  </sheetViews>
  <sheetFormatPr baseColWidth="10" defaultColWidth="8.90625" defaultRowHeight="15" x14ac:dyDescent="0.25"/>
  <cols>
    <col min="1" max="1" width="50" customWidth="1"/>
    <col min="3" max="3" width="9.90625" style="13" bestFit="1" customWidth="1"/>
  </cols>
  <sheetData>
    <row r="1" spans="1:7" ht="22.8" x14ac:dyDescent="0.4">
      <c r="A1" s="23" t="s">
        <v>0</v>
      </c>
      <c r="B1" s="24"/>
      <c r="C1" s="24"/>
      <c r="D1" s="24"/>
      <c r="E1" s="24"/>
      <c r="F1" s="24"/>
      <c r="G1" s="24"/>
    </row>
    <row r="2" spans="1:7" ht="17.399999999999999" x14ac:dyDescent="0.3">
      <c r="A2" s="25" t="s">
        <v>1</v>
      </c>
      <c r="B2" s="24"/>
      <c r="C2" s="24"/>
      <c r="D2" s="24"/>
      <c r="E2" s="24"/>
      <c r="F2" s="24"/>
      <c r="G2" s="24"/>
    </row>
    <row r="3" spans="1:7" ht="15.6" x14ac:dyDescent="0.3">
      <c r="B3" s="1">
        <v>2020</v>
      </c>
      <c r="C3" s="1">
        <v>2019</v>
      </c>
      <c r="D3" s="1">
        <v>2018</v>
      </c>
      <c r="E3" s="1">
        <v>2017</v>
      </c>
      <c r="F3" s="1">
        <v>2016</v>
      </c>
      <c r="G3" s="1">
        <v>2015</v>
      </c>
    </row>
    <row r="4" spans="1:7" ht="17.399999999999999" x14ac:dyDescent="0.3">
      <c r="A4" s="2" t="s">
        <v>2</v>
      </c>
    </row>
    <row r="5" spans="1:7" x14ac:dyDescent="0.25">
      <c r="A5" s="3" t="s">
        <v>3</v>
      </c>
    </row>
    <row r="6" spans="1:7" x14ac:dyDescent="0.25">
      <c r="A6" t="s">
        <v>4</v>
      </c>
      <c r="B6" s="15">
        <v>9216</v>
      </c>
      <c r="C6" s="16">
        <v>12932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x14ac:dyDescent="0.25">
      <c r="A7" t="s">
        <v>9</v>
      </c>
      <c r="B7" s="19" t="s">
        <v>90</v>
      </c>
      <c r="C7" s="17" t="s">
        <v>75</v>
      </c>
      <c r="D7" s="4" t="s">
        <v>10</v>
      </c>
      <c r="E7" s="4" t="s">
        <v>11</v>
      </c>
      <c r="F7" s="4" t="s">
        <v>12</v>
      </c>
      <c r="G7" s="4" t="s">
        <v>13</v>
      </c>
    </row>
    <row r="8" spans="1:7" x14ac:dyDescent="0.25">
      <c r="A8" t="s">
        <v>14</v>
      </c>
      <c r="B8" s="20" t="s">
        <v>91</v>
      </c>
      <c r="C8" s="16" t="s">
        <v>74</v>
      </c>
      <c r="D8" s="5" t="s">
        <v>15</v>
      </c>
      <c r="E8" s="5">
        <v>67</v>
      </c>
      <c r="F8" s="5">
        <v>21</v>
      </c>
      <c r="G8" s="5" t="s">
        <v>16</v>
      </c>
    </row>
    <row r="9" spans="1:7" x14ac:dyDescent="0.25">
      <c r="B9" s="18"/>
      <c r="C9" s="18"/>
    </row>
    <row r="10" spans="1:7" ht="17.399999999999999" x14ac:dyDescent="0.3">
      <c r="A10" s="2" t="s">
        <v>17</v>
      </c>
      <c r="B10" s="18"/>
      <c r="C10" s="18"/>
    </row>
    <row r="11" spans="1:7" x14ac:dyDescent="0.25">
      <c r="A11" s="3" t="s">
        <v>18</v>
      </c>
      <c r="B11" s="18"/>
      <c r="C11" s="18"/>
    </row>
    <row r="12" spans="1:7" ht="17.399999999999999" x14ac:dyDescent="0.3">
      <c r="A12" t="s">
        <v>19</v>
      </c>
      <c r="B12" s="20" t="s">
        <v>92</v>
      </c>
      <c r="C12" s="16" t="s">
        <v>69</v>
      </c>
      <c r="D12" s="9" t="s">
        <v>20</v>
      </c>
      <c r="E12" s="10" t="s">
        <v>87</v>
      </c>
      <c r="F12" s="10" t="s">
        <v>88</v>
      </c>
      <c r="G12" s="9" t="s">
        <v>21</v>
      </c>
    </row>
    <row r="13" spans="1:7" x14ac:dyDescent="0.25">
      <c r="A13" t="s">
        <v>22</v>
      </c>
      <c r="B13" s="15" t="s">
        <v>23</v>
      </c>
      <c r="C13" s="17" t="s">
        <v>23</v>
      </c>
      <c r="D13" s="11" t="s">
        <v>23</v>
      </c>
      <c r="E13" s="11" t="s">
        <v>23</v>
      </c>
      <c r="F13" s="11" t="s">
        <v>23</v>
      </c>
      <c r="G13" s="12" t="s">
        <v>89</v>
      </c>
    </row>
    <row r="14" spans="1:7" x14ac:dyDescent="0.25">
      <c r="B14" s="18"/>
      <c r="C14" s="18"/>
    </row>
    <row r="15" spans="1:7" ht="17.399999999999999" x14ac:dyDescent="0.3">
      <c r="A15" s="2" t="s">
        <v>24</v>
      </c>
      <c r="B15" s="18"/>
      <c r="C15" s="18"/>
    </row>
    <row r="16" spans="1:7" x14ac:dyDescent="0.25">
      <c r="A16" s="3" t="s">
        <v>3</v>
      </c>
      <c r="B16" s="18"/>
      <c r="C16" s="18"/>
    </row>
    <row r="17" spans="1:11" x14ac:dyDescent="0.25">
      <c r="A17" t="s">
        <v>25</v>
      </c>
      <c r="B17" s="15">
        <v>2770</v>
      </c>
      <c r="C17" s="17">
        <v>6713</v>
      </c>
      <c r="D17" s="4" t="s">
        <v>26</v>
      </c>
      <c r="E17" s="4" t="s">
        <v>27</v>
      </c>
      <c r="F17" s="4" t="s">
        <v>28</v>
      </c>
      <c r="G17" s="4" t="s">
        <v>29</v>
      </c>
    </row>
    <row r="18" spans="1:11" x14ac:dyDescent="0.25">
      <c r="A18" t="s">
        <v>30</v>
      </c>
      <c r="B18" s="15">
        <v>712</v>
      </c>
      <c r="C18" s="16">
        <v>3101</v>
      </c>
      <c r="D18" s="5" t="s">
        <v>31</v>
      </c>
      <c r="E18" s="5" t="s">
        <v>32</v>
      </c>
      <c r="F18" s="5" t="s">
        <v>33</v>
      </c>
      <c r="G18" s="5" t="s">
        <v>34</v>
      </c>
    </row>
    <row r="19" spans="1:11" x14ac:dyDescent="0.25">
      <c r="A19" t="s">
        <v>35</v>
      </c>
      <c r="B19" s="15">
        <v>2288</v>
      </c>
      <c r="C19" s="17">
        <v>3282</v>
      </c>
      <c r="D19" s="4" t="s">
        <v>36</v>
      </c>
      <c r="E19" s="4" t="s">
        <v>37</v>
      </c>
      <c r="F19" s="4" t="s">
        <v>38</v>
      </c>
      <c r="G19" s="4" t="s">
        <v>39</v>
      </c>
    </row>
    <row r="20" spans="1:11" x14ac:dyDescent="0.25">
      <c r="B20" s="18"/>
      <c r="C20" s="18"/>
    </row>
    <row r="21" spans="1:11" ht="15.6" x14ac:dyDescent="0.3">
      <c r="A21" s="2" t="s">
        <v>40</v>
      </c>
      <c r="B21" s="18"/>
      <c r="C21" s="18"/>
    </row>
    <row r="22" spans="1:11" x14ac:dyDescent="0.25">
      <c r="A22" s="3" t="s">
        <v>41</v>
      </c>
      <c r="B22" s="18"/>
      <c r="C22" s="18"/>
    </row>
    <row r="23" spans="1:11" ht="17.399999999999999" x14ac:dyDescent="0.3">
      <c r="A23" t="s">
        <v>42</v>
      </c>
      <c r="B23" s="22">
        <v>4600</v>
      </c>
      <c r="C23" s="17" t="s">
        <v>76</v>
      </c>
      <c r="D23" s="4" t="s">
        <v>43</v>
      </c>
      <c r="E23" s="4" t="s">
        <v>44</v>
      </c>
      <c r="F23" s="4" t="s">
        <v>45</v>
      </c>
      <c r="G23" s="4" t="s">
        <v>46</v>
      </c>
    </row>
    <row r="24" spans="1:11" ht="17.399999999999999" x14ac:dyDescent="0.3">
      <c r="A24" t="s">
        <v>47</v>
      </c>
      <c r="B24" s="27">
        <v>229</v>
      </c>
      <c r="C24" s="16">
        <v>429</v>
      </c>
      <c r="D24" s="5">
        <v>586</v>
      </c>
      <c r="E24" s="5">
        <v>666</v>
      </c>
      <c r="F24" s="5">
        <v>761</v>
      </c>
      <c r="G24" s="5">
        <v>890</v>
      </c>
      <c r="I24" t="s">
        <v>99</v>
      </c>
    </row>
    <row r="25" spans="1:11" x14ac:dyDescent="0.25">
      <c r="A25" t="s">
        <v>48</v>
      </c>
      <c r="B25" s="15">
        <v>115</v>
      </c>
      <c r="C25" s="17">
        <v>163</v>
      </c>
      <c r="D25" s="4">
        <v>305</v>
      </c>
      <c r="E25" s="4">
        <v>257</v>
      </c>
      <c r="F25" s="4">
        <v>262</v>
      </c>
      <c r="G25" s="4">
        <v>349</v>
      </c>
    </row>
    <row r="26" spans="1:11" x14ac:dyDescent="0.25">
      <c r="B26" s="7"/>
      <c r="C26" s="7"/>
    </row>
    <row r="27" spans="1:11" ht="17.399999999999999" x14ac:dyDescent="0.3">
      <c r="A27" s="2" t="s">
        <v>49</v>
      </c>
      <c r="B27" s="7"/>
      <c r="C27" s="7"/>
    </row>
    <row r="28" spans="1:11" x14ac:dyDescent="0.25">
      <c r="A28" s="3" t="s">
        <v>50</v>
      </c>
      <c r="B28" s="7"/>
      <c r="C28" s="7"/>
    </row>
    <row r="29" spans="1:11" ht="17.399999999999999" x14ac:dyDescent="0.3">
      <c r="A29" t="s">
        <v>51</v>
      </c>
      <c r="B29" s="11" t="s">
        <v>94</v>
      </c>
      <c r="C29" s="11" t="s">
        <v>70</v>
      </c>
      <c r="D29" s="11" t="s">
        <v>52</v>
      </c>
      <c r="E29" s="12" t="s">
        <v>84</v>
      </c>
      <c r="F29" s="12" t="s">
        <v>85</v>
      </c>
      <c r="G29" s="11" t="s">
        <v>53</v>
      </c>
      <c r="I29">
        <f>3992/((6713+2770)/2)</f>
        <v>0.84192766002319941</v>
      </c>
      <c r="J29" s="21">
        <f>2144/((6713+9026)/2)</f>
        <v>0.27244424677552576</v>
      </c>
    </row>
    <row r="30" spans="1:11" ht="17.399999999999999" x14ac:dyDescent="0.3">
      <c r="A30" t="s">
        <v>54</v>
      </c>
      <c r="B30" s="9" t="s">
        <v>95</v>
      </c>
      <c r="C30" s="9" t="s">
        <v>71</v>
      </c>
      <c r="D30" s="9" t="s">
        <v>55</v>
      </c>
      <c r="E30" s="10" t="s">
        <v>83</v>
      </c>
      <c r="F30" s="10" t="s">
        <v>86</v>
      </c>
      <c r="G30" s="9" t="s">
        <v>55</v>
      </c>
      <c r="I30" s="14">
        <f>3992/((10602+9824)/2)</f>
        <v>0.39087437579555467</v>
      </c>
      <c r="J30" s="21">
        <f>2144/((10602+12707)/2)</f>
        <v>0.18396327598781587</v>
      </c>
      <c r="K30" s="9"/>
    </row>
    <row r="31" spans="1:11" ht="17.399999999999999" x14ac:dyDescent="0.3">
      <c r="A31" t="s">
        <v>56</v>
      </c>
      <c r="B31" s="6" t="s">
        <v>57</v>
      </c>
      <c r="C31" s="11" t="s">
        <v>57</v>
      </c>
      <c r="D31" s="11" t="s">
        <v>57</v>
      </c>
      <c r="E31" s="11" t="s">
        <v>57</v>
      </c>
      <c r="F31" s="11" t="s">
        <v>57</v>
      </c>
      <c r="G31" s="11" t="s">
        <v>57</v>
      </c>
    </row>
    <row r="32" spans="1:11" ht="15.6" x14ac:dyDescent="0.3">
      <c r="A32" t="s">
        <v>58</v>
      </c>
      <c r="B32" s="10" t="s">
        <v>96</v>
      </c>
      <c r="C32" s="10" t="s">
        <v>77</v>
      </c>
      <c r="D32" s="10" t="s">
        <v>78</v>
      </c>
      <c r="E32" s="10" t="s">
        <v>79</v>
      </c>
      <c r="F32" s="10" t="s">
        <v>80</v>
      </c>
      <c r="G32" s="10" t="s">
        <v>81</v>
      </c>
      <c r="I32">
        <f>5060/4348</f>
        <v>1.1637534498620055</v>
      </c>
      <c r="J32" s="21">
        <f>6706/3605</f>
        <v>1.8601941747572817</v>
      </c>
    </row>
    <row r="33" spans="1:11" ht="17.399999999999999" x14ac:dyDescent="0.3">
      <c r="A33" t="s">
        <v>59</v>
      </c>
      <c r="B33" s="8" t="s">
        <v>93</v>
      </c>
      <c r="C33" s="11">
        <v>133</v>
      </c>
      <c r="D33" s="11">
        <v>128</v>
      </c>
      <c r="E33" s="11">
        <v>123</v>
      </c>
      <c r="F33" s="11">
        <v>115</v>
      </c>
      <c r="G33" s="11">
        <v>104</v>
      </c>
    </row>
    <row r="34" spans="1:11" ht="15.6" x14ac:dyDescent="0.3">
      <c r="A34" t="s">
        <v>60</v>
      </c>
      <c r="B34" s="9" t="s">
        <v>98</v>
      </c>
      <c r="C34" s="9" t="s">
        <v>72</v>
      </c>
      <c r="D34" s="9" t="s">
        <v>61</v>
      </c>
      <c r="E34" s="10" t="s">
        <v>82</v>
      </c>
      <c r="F34" s="10" t="s">
        <v>83</v>
      </c>
      <c r="G34" s="9" t="s">
        <v>62</v>
      </c>
      <c r="I34">
        <f>(3992-374-880)/9216</f>
        <v>0.2970920138888889</v>
      </c>
      <c r="J34" s="21">
        <f>(2080-455)/(12932)</f>
        <v>0.12565728425610886</v>
      </c>
      <c r="K34" s="14"/>
    </row>
    <row r="35" spans="1:11" ht="15.6" x14ac:dyDescent="0.3">
      <c r="A35" t="s">
        <v>63</v>
      </c>
      <c r="B35" s="11" t="s">
        <v>97</v>
      </c>
      <c r="C35" s="11" t="s">
        <v>73</v>
      </c>
      <c r="D35" s="11" t="s">
        <v>64</v>
      </c>
      <c r="E35" s="11" t="s">
        <v>65</v>
      </c>
      <c r="F35" s="11" t="s">
        <v>66</v>
      </c>
      <c r="G35" s="11" t="s">
        <v>67</v>
      </c>
      <c r="I35">
        <f>3207/9216</f>
        <v>0.34798177083333331</v>
      </c>
      <c r="J35" s="21">
        <f>2080/12932</f>
        <v>0.16084132384781935</v>
      </c>
    </row>
    <row r="38" spans="1:11" ht="128.1" customHeight="1" x14ac:dyDescent="0.25">
      <c r="A38" s="26" t="s">
        <v>68</v>
      </c>
      <c r="B38" s="24"/>
      <c r="C38" s="24"/>
      <c r="D38" s="24"/>
      <c r="E38" s="24"/>
      <c r="F38" s="24"/>
      <c r="G38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1:G1"/>
    <mergeCell ref="A2:G2"/>
    <mergeCell ref="A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Esprit Financial Highlights</dc:title>
  <dc:subject>Esprit Financial Highlights</dc:subject>
  <dc:creator>Esprit IR</dc:creator>
  <cp:keywords>esprit ir financial information</cp:keywords>
  <dc:description>ESPRIT Financial Highlights.</dc:description>
  <cp:lastModifiedBy>Stephanie Kniep</cp:lastModifiedBy>
  <dcterms:created xsi:type="dcterms:W3CDTF">2018-09-19T02:04:02Z</dcterms:created>
  <dcterms:modified xsi:type="dcterms:W3CDTF">2020-11-24T11:39:14Z</dcterms:modified>
  <cp:category/>
</cp:coreProperties>
</file>